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<sst xmlns="http://schemas.openxmlformats.org/spreadsheetml/2006/main" count="65" uniqueCount="35">
  <si>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</si>
  <si>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</si>
  <si>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</si>
  <si>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</si>
  <si>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</si>
  <si>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</si>
  <si>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</si>
  <si>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</si>
  <si>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</si>
  <si>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</si>
  <si>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</si>
  <si>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</si>
  <si>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</si>
  <si>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</si>
  <si>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</si>
  <si>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</si>
  <si>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</si>
  <si>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</si>
  <si>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</si>
  <si>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</si>
  <si>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</si>
  <si>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</si>
  <si>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</si>
  <si>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</si>
  <si>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</si>
  <si>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</si>
  <si>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</si>
  <si>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</si>
  <si>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</si>
  <si>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</si>
  <si>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</si>
  <si>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</si>
  <si>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</si>
  <si>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</si>
  <si>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- декабрь  2021- 2022гг.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</si>
</sst>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5" fillId="3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right" wrapText="1"/>
    </xf>
    <xf numFmtId="3" fontId="2" fillId="35" borderId="12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/>
      <protection/>
    </xf>
    <xf numFmtId="3" fontId="1" fillId="35" borderId="12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25390625" style="0" customWidth="1"/>
    <col min="7" max="7" width="7.50390625" style="0" customWidth="1"/>
    <col min="8" max="8" width="7.125" style="0" customWidth="1"/>
    <col min="9" max="9" width="6.875" style="0" customWidth="1"/>
    <col min="10" max="10" width="7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3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26"/>
      <c r="L3" s="2"/>
      <c r="M3" s="2"/>
      <c r="N3" s="2"/>
      <c r="O3" s="1"/>
      <c r="P3" s="4"/>
      <c r="Q3" s="1"/>
      <c r="R3" s="1"/>
      <c r="S3" s="2"/>
      <c r="T3" s="2"/>
    </row>
    <row r="4" spans="1:20" ht="14.25" customHeight="1">
      <c r="A4" s="54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28"/>
      <c r="L4" s="2"/>
      <c r="M4" s="2"/>
      <c r="N4" s="2"/>
      <c r="O4" s="1"/>
      <c r="P4" s="4"/>
      <c r="Q4" s="1"/>
      <c r="R4" s="1"/>
      <c r="S4" s="2"/>
      <c r="T4" s="2"/>
    </row>
    <row r="5" spans="1:61" ht="33.75" customHeight="1">
      <c r="A5" s="50" t="s">
        <v>34</v>
      </c>
      <c r="B5" s="51"/>
      <c r="C5" s="51"/>
      <c r="D5" s="51"/>
      <c r="E5" s="51"/>
      <c r="F5" s="51"/>
      <c r="G5" s="52"/>
      <c r="H5" s="52"/>
      <c r="I5" s="52"/>
      <c r="J5" s="52"/>
      <c r="K5" s="53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6" t="s">
        <v>25</v>
      </c>
      <c r="B6" s="45" t="s">
        <v>29</v>
      </c>
      <c r="C6" s="45"/>
      <c r="D6" s="45"/>
      <c r="E6" s="45"/>
      <c r="F6" s="27"/>
      <c r="G6" s="45" t="s">
        <v>30</v>
      </c>
      <c r="H6" s="45"/>
      <c r="I6" s="45"/>
      <c r="J6" s="45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7"/>
      <c r="B7" s="45">
        <v>2021</v>
      </c>
      <c r="C7" s="45"/>
      <c r="D7" s="45">
        <v>2022</v>
      </c>
      <c r="E7" s="45"/>
      <c r="F7" s="27"/>
      <c r="G7" s="45">
        <v>2021</v>
      </c>
      <c r="H7" s="45"/>
      <c r="I7" s="45">
        <v>2022</v>
      </c>
      <c r="J7" s="45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47"/>
      <c r="B8" s="23" t="s">
        <v>28</v>
      </c>
      <c r="C8" s="23" t="s">
        <v>0</v>
      </c>
      <c r="D8" s="23" t="s">
        <v>28</v>
      </c>
      <c r="E8" s="23" t="s">
        <v>0</v>
      </c>
      <c r="F8" s="23"/>
      <c r="G8" s="23" t="s">
        <v>28</v>
      </c>
      <c r="H8" s="23" t="s">
        <v>0</v>
      </c>
      <c r="I8" s="23" t="s">
        <v>28</v>
      </c>
      <c r="J8" s="23" t="s">
        <v>0</v>
      </c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24" t="s">
        <v>1</v>
      </c>
      <c r="B9" s="22">
        <v>17</v>
      </c>
      <c r="C9" s="25">
        <f>ROUND($B9*100000/'численность населения'!$B3,1)</f>
        <v>16.6</v>
      </c>
      <c r="D9" s="22">
        <v>9</v>
      </c>
      <c r="E9" s="25">
        <f>ROUND($D9*100000/'численность населения'!$C3,1)</f>
        <v>8.4</v>
      </c>
      <c r="F9" s="30">
        <f>(E9-C9)*100/C9</f>
        <v>-49.397590361445786</v>
      </c>
      <c r="G9" s="22">
        <v>52</v>
      </c>
      <c r="H9" s="25">
        <f>($G9*100000)/'численность населения'!$B3</f>
        <v>50.8351133769668</v>
      </c>
      <c r="I9" s="22">
        <v>44</v>
      </c>
      <c r="J9" s="25">
        <f>($I9*100000)/'численность населения'!$C3</f>
        <v>41.09844946758827</v>
      </c>
      <c r="K9" s="30">
        <f>(J9-H9)*100/H9</f>
        <v>-19.15342223627297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24" t="s">
        <v>2</v>
      </c>
      <c r="B10" s="22">
        <v>0</v>
      </c>
      <c r="C10" s="25">
        <f>ROUND($B10*100000/'численность населения'!$B4,1)</f>
        <v>0</v>
      </c>
      <c r="D10" s="22">
        <v>2</v>
      </c>
      <c r="E10" s="25">
        <f>ROUND($D10*100000/'численность населения'!$C4,1)</f>
        <v>5</v>
      </c>
      <c r="F10" s="30" t="e">
        <f aca="true" t="shared" si="0" ref="F10:F31">(E10-C10)*100/C10</f>
        <v>#DIV/0!</v>
      </c>
      <c r="G10" s="22">
        <v>0</v>
      </c>
      <c r="H10" s="25">
        <f>($G10*100000)/'численность населения'!$B4</f>
        <v>0</v>
      </c>
      <c r="I10" s="22">
        <v>4</v>
      </c>
      <c r="J10" s="25">
        <f>($I10*100000)/'численность населения'!$C4</f>
        <v>9.92531202699685</v>
      </c>
      <c r="K10" s="30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24" t="s">
        <v>3</v>
      </c>
      <c r="B11" s="22">
        <v>15</v>
      </c>
      <c r="C11" s="25">
        <f>ROUND($B11*100000/'численность населения'!$B5,1)</f>
        <v>28.2</v>
      </c>
      <c r="D11" s="22">
        <v>19</v>
      </c>
      <c r="E11" s="25">
        <f>ROUND($D11*100000/'численность населения'!$C5,1)</f>
        <v>35.8</v>
      </c>
      <c r="F11" s="30">
        <f t="shared" si="0"/>
        <v>26.95035460992907</v>
      </c>
      <c r="G11" s="22">
        <v>17</v>
      </c>
      <c r="H11" s="25">
        <f>($G11*100000)/'численность населения'!$B5</f>
        <v>31.93777769428032</v>
      </c>
      <c r="I11" s="22">
        <v>16</v>
      </c>
      <c r="J11" s="25">
        <f>($I11*100000)/'численность населения'!$C5</f>
        <v>30.184692587771426</v>
      </c>
      <c r="K11" s="30">
        <f t="shared" si="1"/>
        <v>-5.489064152459334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24" t="s">
        <v>4</v>
      </c>
      <c r="B12" s="22">
        <v>0</v>
      </c>
      <c r="C12" s="25">
        <f>ROUND($B12*100000/'численность населения'!$B6,1)</f>
        <v>0</v>
      </c>
      <c r="D12" s="22">
        <v>0</v>
      </c>
      <c r="E12" s="25">
        <f>ROUND($D12*100000/'численность населения'!$C6,1)</f>
        <v>0</v>
      </c>
      <c r="F12" s="30" t="e">
        <f t="shared" si="0"/>
        <v>#DIV/0!</v>
      </c>
      <c r="G12" s="22">
        <v>0</v>
      </c>
      <c r="H12" s="25">
        <f>($G12*100000)/'численность населения'!$B6</f>
        <v>0</v>
      </c>
      <c r="I12" s="22">
        <v>2</v>
      </c>
      <c r="J12" s="25">
        <f>($I12*100000)/'численность населения'!$C6</f>
        <v>4.9431537320810675</v>
      </c>
      <c r="K12" s="30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24" t="s">
        <v>5</v>
      </c>
      <c r="B13" s="22">
        <v>0</v>
      </c>
      <c r="C13" s="25">
        <f>ROUND($B13*100000/'численность населения'!$B7,1)</f>
        <v>0</v>
      </c>
      <c r="D13" s="22">
        <v>14</v>
      </c>
      <c r="E13" s="25">
        <f>ROUND($D13*100000/'численность населения'!$C7,1)</f>
        <v>23.2</v>
      </c>
      <c r="F13" s="30" t="e">
        <f t="shared" si="0"/>
        <v>#DIV/0!</v>
      </c>
      <c r="G13" s="22">
        <v>1</v>
      </c>
      <c r="H13" s="25">
        <f>($G13*100000)/'численность населения'!$B7</f>
        <v>1.4628544679232587</v>
      </c>
      <c r="I13" s="22">
        <v>5</v>
      </c>
      <c r="J13" s="25">
        <f>($I13*100000)/'численность населения'!$C7</f>
        <v>8.279653579294243</v>
      </c>
      <c r="K13" s="30">
        <f t="shared" si="1"/>
        <v>465.9929788537648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24" t="s">
        <v>6</v>
      </c>
      <c r="B14" s="22">
        <v>0</v>
      </c>
      <c r="C14" s="25">
        <f>ROUND($B14*100000/'численность населения'!$B8,1)</f>
        <v>0</v>
      </c>
      <c r="D14" s="22">
        <v>5</v>
      </c>
      <c r="E14" s="25">
        <f>ROUND($D14*100000/'численность населения'!$C8,1)</f>
        <v>10.9</v>
      </c>
      <c r="F14" s="30" t="e">
        <f t="shared" si="0"/>
        <v>#DIV/0!</v>
      </c>
      <c r="G14" s="22">
        <v>7</v>
      </c>
      <c r="H14" s="25">
        <f>($G14*100000)/'численность населения'!$B8</f>
        <v>15.606015004068711</v>
      </c>
      <c r="I14" s="22">
        <v>10</v>
      </c>
      <c r="J14" s="25">
        <f>($I14*100000)/'численность населения'!$C8</f>
        <v>21.880880486630783</v>
      </c>
      <c r="K14" s="30">
        <f t="shared" si="1"/>
        <v>40.20799339822578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4" t="s">
        <v>7</v>
      </c>
      <c r="B15" s="22">
        <v>3</v>
      </c>
      <c r="C15" s="25">
        <f>ROUND($B15*100000/'численность населения'!$B9,1)</f>
        <v>5.1</v>
      </c>
      <c r="D15" s="22">
        <v>3</v>
      </c>
      <c r="E15" s="25">
        <f>ROUND($D15*100000/'численность населения'!$C9,1)</f>
        <v>4.9</v>
      </c>
      <c r="F15" s="30">
        <f t="shared" si="0"/>
        <v>-3.921568627450967</v>
      </c>
      <c r="G15" s="22">
        <v>6</v>
      </c>
      <c r="H15" s="25">
        <f>($G15*100000)/'численность населения'!$B9</f>
        <v>10.230353458711999</v>
      </c>
      <c r="I15" s="22">
        <v>9</v>
      </c>
      <c r="J15" s="25">
        <f>($I15*100000)/'численность населения'!$C9</f>
        <v>14.57844010690856</v>
      </c>
      <c r="K15" s="30">
        <f t="shared" si="1"/>
        <v>42.501822305013356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24" t="s">
        <v>27</v>
      </c>
      <c r="B16" s="22">
        <v>37</v>
      </c>
      <c r="C16" s="25">
        <f>ROUND($B16*100000/'численность населения'!$B10,1)</f>
        <v>13.3</v>
      </c>
      <c r="D16" s="22">
        <v>47</v>
      </c>
      <c r="E16" s="25">
        <f>ROUND($D16*100000/'численность населения'!$C10,1)</f>
        <v>17</v>
      </c>
      <c r="F16" s="30">
        <f t="shared" si="0"/>
        <v>27.819548872180444</v>
      </c>
      <c r="G16" s="22">
        <v>71</v>
      </c>
      <c r="H16" s="25">
        <f>($G16*100000)/'численность населения'!$B10</f>
        <v>25.521528847415407</v>
      </c>
      <c r="I16" s="22">
        <v>95</v>
      </c>
      <c r="J16" s="25">
        <f>($I16*100000)/'численность населения'!$C10</f>
        <v>34.31411502091355</v>
      </c>
      <c r="K16" s="30">
        <f t="shared" si="1"/>
        <v>34.4516436537405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24" t="s">
        <v>9</v>
      </c>
      <c r="B17" s="22">
        <v>23</v>
      </c>
      <c r="C17" s="25">
        <f>ROUND($B17*100000/'численность населения'!$B11,1)</f>
        <v>6</v>
      </c>
      <c r="D17" s="22">
        <v>27</v>
      </c>
      <c r="E17" s="25">
        <f>ROUND($D17*100000/'численность населения'!$C11,1)</f>
        <v>6.8</v>
      </c>
      <c r="F17" s="30">
        <f t="shared" si="0"/>
        <v>13.33333333333333</v>
      </c>
      <c r="G17" s="22">
        <v>80</v>
      </c>
      <c r="H17" s="25">
        <f>($G17*100000)/'численность населения'!$B11</f>
        <v>20.836941814142293</v>
      </c>
      <c r="I17" s="22">
        <v>60</v>
      </c>
      <c r="J17" s="25">
        <f>($I17*100000)/'численность населения'!$C11</f>
        <v>15.000450013500405</v>
      </c>
      <c r="K17" s="30">
        <f t="shared" si="1"/>
        <v>-28.010309059271776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4" t="s">
        <v>10</v>
      </c>
      <c r="B18" s="22">
        <v>1</v>
      </c>
      <c r="C18" s="25">
        <f>ROUND($B18*100000/'численность населения'!$B12,1)</f>
        <v>0.8</v>
      </c>
      <c r="D18" s="22">
        <v>7</v>
      </c>
      <c r="E18" s="25">
        <f>ROUND($D18*100000/'численность населения'!$C12,1)</f>
        <v>5.5</v>
      </c>
      <c r="F18" s="30">
        <f t="shared" si="0"/>
        <v>587.5</v>
      </c>
      <c r="G18" s="22">
        <v>1</v>
      </c>
      <c r="H18" s="25">
        <f>($G18*100000)/'численность населения'!$B12</f>
        <v>0.783042433069448</v>
      </c>
      <c r="I18" s="22">
        <v>12</v>
      </c>
      <c r="J18" s="25">
        <f>($I18*100000)/'численность населения'!$C12</f>
        <v>9.402325508509104</v>
      </c>
      <c r="K18" s="30">
        <f t="shared" si="1"/>
        <v>1100.7427837151722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24" t="s">
        <v>11</v>
      </c>
      <c r="B19" s="22">
        <v>4</v>
      </c>
      <c r="C19" s="25">
        <f>ROUND($B19*100000/'численность населения'!$B13,1)</f>
        <v>10.1</v>
      </c>
      <c r="D19" s="22">
        <v>2</v>
      </c>
      <c r="E19" s="25">
        <f>ROUND($D19*100000/'численность населения'!$C13,1)</f>
        <v>5</v>
      </c>
      <c r="F19" s="30">
        <f t="shared" si="0"/>
        <v>-50.495049504950494</v>
      </c>
      <c r="G19" s="22">
        <v>30</v>
      </c>
      <c r="H19" s="25">
        <f>($G19*100000)/'численность населения'!$B13</f>
        <v>75.94359922031238</v>
      </c>
      <c r="I19" s="22">
        <v>15</v>
      </c>
      <c r="J19" s="25">
        <f>($I19*100000)/'численность населения'!$C13</f>
        <v>37.53659818322865</v>
      </c>
      <c r="K19" s="30">
        <f t="shared" si="1"/>
        <v>-50.57305873226396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24" t="s">
        <v>12</v>
      </c>
      <c r="B20" s="22">
        <v>0</v>
      </c>
      <c r="C20" s="25">
        <f>ROUND($B20*100000/'численность населения'!$B14,1)</f>
        <v>0</v>
      </c>
      <c r="D20" s="22">
        <v>0</v>
      </c>
      <c r="E20" s="25">
        <f>ROUND($D20*100000/'численность населения'!$C14,1)</f>
        <v>0</v>
      </c>
      <c r="F20" s="30" t="e">
        <f t="shared" si="0"/>
        <v>#DIV/0!</v>
      </c>
      <c r="G20" s="22">
        <v>0</v>
      </c>
      <c r="H20" s="25">
        <f>($G20*100000)/'численность населения'!$B14</f>
        <v>0</v>
      </c>
      <c r="I20" s="22">
        <v>5</v>
      </c>
      <c r="J20" s="25">
        <f>($I20*100000)/'численность населения'!$C14</f>
        <v>28.354315526823182</v>
      </c>
      <c r="K20" s="30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4" t="s">
        <v>13</v>
      </c>
      <c r="B21" s="22">
        <v>0</v>
      </c>
      <c r="C21" s="25">
        <f>ROUND($B21*100000/'численность населения'!$B15,1)</f>
        <v>0</v>
      </c>
      <c r="D21" s="22">
        <v>0</v>
      </c>
      <c r="E21" s="25">
        <f>ROUND($D21*100000/'численность населения'!$C15,1)</f>
        <v>0</v>
      </c>
      <c r="F21" s="30" t="e">
        <f t="shared" si="0"/>
        <v>#DIV/0!</v>
      </c>
      <c r="G21" s="22">
        <v>0</v>
      </c>
      <c r="H21" s="25">
        <f>($G21*100000)/'численность населения'!$B15</f>
        <v>0</v>
      </c>
      <c r="I21" s="22">
        <v>0</v>
      </c>
      <c r="J21" s="25">
        <f>($I21*100000)/'численность населения'!$C15</f>
        <v>0</v>
      </c>
      <c r="K21" s="30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24" t="s">
        <v>14</v>
      </c>
      <c r="B22" s="22">
        <v>2</v>
      </c>
      <c r="C22" s="25">
        <f>ROUND($B22*100000/'численность населения'!$B16,1)</f>
        <v>4.2</v>
      </c>
      <c r="D22" s="22">
        <v>4</v>
      </c>
      <c r="E22" s="25">
        <f>ROUND($D22*100000/'численность населения'!$C16,1)</f>
        <v>8.2</v>
      </c>
      <c r="F22" s="30">
        <f t="shared" si="0"/>
        <v>95.23809523809521</v>
      </c>
      <c r="G22" s="22">
        <v>8</v>
      </c>
      <c r="H22" s="25">
        <f>($G22*100000)/'численность населения'!$B16</f>
        <v>16.849554539901852</v>
      </c>
      <c r="I22" s="22">
        <v>6</v>
      </c>
      <c r="J22" s="25">
        <f>($I22*100000)/'численность населения'!$C16</f>
        <v>12.232665293889784</v>
      </c>
      <c r="K22" s="30">
        <f t="shared" si="1"/>
        <v>-27.40066056392587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4" t="s">
        <v>15</v>
      </c>
      <c r="B23" s="22">
        <v>0</v>
      </c>
      <c r="C23" s="25">
        <f>ROUND($B23*100000/'численность населения'!$B17,1)</f>
        <v>0</v>
      </c>
      <c r="D23" s="22">
        <v>1</v>
      </c>
      <c r="E23" s="25">
        <f>ROUND($D23*100000/'численность населения'!$C17,1)</f>
        <v>3.1</v>
      </c>
      <c r="F23" s="30" t="e">
        <f t="shared" si="0"/>
        <v>#DIV/0!</v>
      </c>
      <c r="G23" s="22">
        <v>0</v>
      </c>
      <c r="H23" s="25">
        <f>($G23*100000)/'численность населения'!$B17</f>
        <v>0</v>
      </c>
      <c r="I23" s="22">
        <v>0</v>
      </c>
      <c r="J23" s="25">
        <f>($I23*100000)/'численность населения'!$C17</f>
        <v>0</v>
      </c>
      <c r="K23" s="30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24" t="s">
        <v>16</v>
      </c>
      <c r="B24" s="22">
        <v>2</v>
      </c>
      <c r="C24" s="25">
        <f>ROUND($B24*100000/'численность населения'!$B18,1)</f>
        <v>1.6</v>
      </c>
      <c r="D24" s="22">
        <v>3</v>
      </c>
      <c r="E24" s="25">
        <f>ROUND($D24*100000/'численность населения'!$C18,1)</f>
        <v>2.5</v>
      </c>
      <c r="F24" s="30">
        <f t="shared" si="0"/>
        <v>56.249999999999986</v>
      </c>
      <c r="G24" s="22">
        <v>12</v>
      </c>
      <c r="H24" s="25">
        <f>($G24*100000)/'численность населения'!$B18</f>
        <v>9.530730649638429</v>
      </c>
      <c r="I24" s="22">
        <v>9</v>
      </c>
      <c r="J24" s="25">
        <f>($I24*100000)/'численность населения'!$C18</f>
        <v>7.442937479325174</v>
      </c>
      <c r="K24" s="30">
        <f t="shared" si="1"/>
        <v>-21.905908865365532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4" t="s">
        <v>17</v>
      </c>
      <c r="B25" s="22">
        <v>1</v>
      </c>
      <c r="C25" s="25">
        <f>ROUND($B25*100000/'численность населения'!$B19,1)</f>
        <v>3.3</v>
      </c>
      <c r="D25" s="22">
        <v>1</v>
      </c>
      <c r="E25" s="25">
        <f>ROUND($D25*100000/'численность населения'!$C19,1)</f>
        <v>3.2</v>
      </c>
      <c r="F25" s="30">
        <f t="shared" si="0"/>
        <v>-3.0303030303030196</v>
      </c>
      <c r="G25" s="22">
        <v>3</v>
      </c>
      <c r="H25" s="25">
        <f>($G25*100000)/'численность населения'!$B19</f>
        <v>9.783140388064568</v>
      </c>
      <c r="I25" s="22">
        <v>0</v>
      </c>
      <c r="J25" s="25">
        <f>($I25*100000)/'численность населения'!$C19</f>
        <v>0</v>
      </c>
      <c r="K25" s="30">
        <f t="shared" si="1"/>
        <v>-100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24" t="s">
        <v>18</v>
      </c>
      <c r="B26" s="22">
        <v>8</v>
      </c>
      <c r="C26" s="25">
        <f>ROUND($B26*100000/'численность населения'!$B20,1)</f>
        <v>28.5</v>
      </c>
      <c r="D26" s="22">
        <v>2</v>
      </c>
      <c r="E26" s="25">
        <f>ROUND($D26*100000/'численность населения'!$C20,1)</f>
        <v>7.4</v>
      </c>
      <c r="F26" s="30">
        <f t="shared" si="0"/>
        <v>-74.03508771929825</v>
      </c>
      <c r="G26" s="22">
        <v>4</v>
      </c>
      <c r="H26" s="25">
        <f>($G26*100000)/'численность населения'!$B20</f>
        <v>14.264063475082464</v>
      </c>
      <c r="I26" s="22">
        <v>1</v>
      </c>
      <c r="J26" s="25">
        <f>($I26*100000)/'численность населения'!$C20</f>
        <v>3.6901730691169417</v>
      </c>
      <c r="K26" s="30">
        <f t="shared" si="1"/>
        <v>-74.12958042732205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24" t="s">
        <v>19</v>
      </c>
      <c r="B27" s="22">
        <v>0</v>
      </c>
      <c r="C27" s="25">
        <f>ROUND($B27*100000/'численность населения'!$B21,1)</f>
        <v>0</v>
      </c>
      <c r="D27" s="22">
        <v>0</v>
      </c>
      <c r="E27" s="25">
        <f>ROUND($D27*100000/'численность населения'!$C21,1)</f>
        <v>0</v>
      </c>
      <c r="F27" s="30" t="e">
        <f t="shared" si="0"/>
        <v>#DIV/0!</v>
      </c>
      <c r="G27" s="22">
        <v>3</v>
      </c>
      <c r="H27" s="25">
        <f>($G27*100000)/'численность населения'!$B21</f>
        <v>15.224175991474462</v>
      </c>
      <c r="I27" s="22">
        <v>3</v>
      </c>
      <c r="J27" s="25">
        <f>($I27*100000)/'численность населения'!$C21</f>
        <v>22.739331463654967</v>
      </c>
      <c r="K27" s="30">
        <f t="shared" si="1"/>
        <v>49.363298719017635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4" t="s">
        <v>20</v>
      </c>
      <c r="B28" s="22">
        <v>0</v>
      </c>
      <c r="C28" s="25">
        <f>ROUND($B28*100000/'численность населения'!$B22,1)</f>
        <v>0</v>
      </c>
      <c r="D28" s="22">
        <v>1</v>
      </c>
      <c r="E28" s="25">
        <f>ROUND($D28*100000/'численность населения'!$C22,1)</f>
        <v>4.2</v>
      </c>
      <c r="F28" s="30" t="e">
        <f t="shared" si="0"/>
        <v>#DIV/0!</v>
      </c>
      <c r="G28" s="22">
        <v>0</v>
      </c>
      <c r="H28" s="25">
        <f>($G28*100000)/'численность населения'!$B22</f>
        <v>0</v>
      </c>
      <c r="I28" s="22">
        <v>2</v>
      </c>
      <c r="J28" s="25">
        <f>($I28*100000)/'численность населения'!$C22</f>
        <v>8.3236224404861</v>
      </c>
      <c r="K28" s="30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24" t="s">
        <v>21</v>
      </c>
      <c r="B29" s="22">
        <v>0</v>
      </c>
      <c r="C29" s="25">
        <f>ROUND($B29*100000/'численность населения'!$B23,1)</f>
        <v>0</v>
      </c>
      <c r="D29" s="22">
        <v>0</v>
      </c>
      <c r="E29" s="25">
        <f>ROUND($D29*100000/'численность населения'!$C23,1)</f>
        <v>0</v>
      </c>
      <c r="F29" s="30" t="e">
        <f t="shared" si="0"/>
        <v>#DIV/0!</v>
      </c>
      <c r="G29" s="22">
        <v>5</v>
      </c>
      <c r="H29" s="25">
        <f>($G29*100000)/'численность населения'!$B23</f>
        <v>17.50026250393756</v>
      </c>
      <c r="I29" s="22">
        <v>2</v>
      </c>
      <c r="J29" s="25">
        <f>($I29*100000)/'численность населения'!$C23</f>
        <v>7.4197736969022445</v>
      </c>
      <c r="K29" s="30">
        <f t="shared" si="1"/>
        <v>-57.6019291411612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4" t="s">
        <v>22</v>
      </c>
      <c r="B30" s="22">
        <v>3</v>
      </c>
      <c r="C30" s="25">
        <f>ROUND($B30*100000/'численность населения'!$B24,1)</f>
        <v>6.7</v>
      </c>
      <c r="D30" s="22">
        <v>2</v>
      </c>
      <c r="E30" s="25">
        <f>ROUND($D30*100000/'численность населения'!$C24,1)</f>
        <v>4.5</v>
      </c>
      <c r="F30" s="30">
        <f t="shared" si="0"/>
        <v>-32.83582089552239</v>
      </c>
      <c r="G30" s="22">
        <v>3</v>
      </c>
      <c r="H30" s="25">
        <f>($G30*100000)/'численность населения'!$B24</f>
        <v>6.692619156506899</v>
      </c>
      <c r="I30" s="22">
        <v>3</v>
      </c>
      <c r="J30" s="25">
        <f>($I30*100000)/'численность населения'!$C24</f>
        <v>6.732042277225501</v>
      </c>
      <c r="K30" s="30">
        <f t="shared" si="1"/>
        <v>0.5890536992572378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4" t="s">
        <v>23</v>
      </c>
      <c r="B31" s="31">
        <f>SUM($B9:$B30)</f>
        <v>116</v>
      </c>
      <c r="C31" s="19">
        <f>(B31*100000)/'численность населения'!B25</f>
        <v>6.899977099213938</v>
      </c>
      <c r="D31" s="12">
        <f>SUM($D9:$D30)</f>
        <v>149</v>
      </c>
      <c r="E31" s="13">
        <f>($D31*100000)/'численность населения'!$C25</f>
        <v>8.87759759101325</v>
      </c>
      <c r="F31" s="30">
        <f t="shared" si="0"/>
        <v>28.661261673239576</v>
      </c>
      <c r="G31" s="31">
        <f>SUM($G9:$G30)</f>
        <v>303</v>
      </c>
      <c r="H31" s="13">
        <f>($G31*100000)/'численность населения'!$B25</f>
        <v>18.023216043636406</v>
      </c>
      <c r="I31" s="12">
        <f>SUM($I9:$I30)</f>
        <v>303</v>
      </c>
      <c r="J31" s="13">
        <f>($I31*100000)/'численность населения'!$C25</f>
        <v>18.053101141456473</v>
      </c>
      <c r="K31" s="30">
        <f t="shared" si="1"/>
        <v>0.16581445701872188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1"/>
      <c r="B32" s="21"/>
      <c r="C32" s="21"/>
      <c r="D32" s="2"/>
      <c r="E32" s="2"/>
      <c r="F32" s="3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56" t="s">
        <v>33</v>
      </c>
      <c r="B34" s="57"/>
      <c r="C34" s="57"/>
      <c r="D34" s="20"/>
      <c r="E34" s="20"/>
      <c r="F34" s="20"/>
      <c r="G34" s="20"/>
      <c r="H34" s="20"/>
      <c r="I34" s="20"/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57"/>
      <c r="B35" s="57"/>
      <c r="C35" s="57"/>
      <c r="D35" s="20"/>
      <c r="E35" s="20"/>
      <c r="F35" s="20"/>
      <c r="G35" s="20"/>
      <c r="H35" s="48" t="s">
        <v>32</v>
      </c>
      <c r="I35" s="49"/>
      <c r="J35" s="49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57"/>
      <c r="B36" s="57"/>
      <c r="C36" s="57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H35:J35"/>
    <mergeCell ref="A5:K5"/>
    <mergeCell ref="A4:J4"/>
    <mergeCell ref="A34:C36"/>
    <mergeCell ref="A3:J3"/>
    <mergeCell ref="I7:J7"/>
    <mergeCell ref="B6:E6"/>
    <mergeCell ref="D7:E7"/>
    <mergeCell ref="A6:A8"/>
    <mergeCell ref="B7:C7"/>
    <mergeCell ref="G6:J6"/>
    <mergeCell ref="G7:H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7" sqref="B27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8" customWidth="1"/>
    <col min="5" max="5" width="13.125" style="0" bestFit="1" customWidth="1"/>
  </cols>
  <sheetData>
    <row r="1" spans="2:3" ht="23.25" customHeight="1" thickBot="1">
      <c r="B1" s="33">
        <v>2020</v>
      </c>
      <c r="C1" s="34">
        <v>2021</v>
      </c>
    </row>
    <row r="2" spans="1:3" ht="21.75" customHeight="1" thickBot="1">
      <c r="A2" s="5" t="s">
        <v>25</v>
      </c>
      <c r="B2" s="35" t="s">
        <v>24</v>
      </c>
      <c r="C2" s="36" t="s">
        <v>24</v>
      </c>
    </row>
    <row r="3" spans="1:16" ht="20.25" customHeight="1" thickBot="1">
      <c r="A3" s="6" t="s">
        <v>1</v>
      </c>
      <c r="B3" s="37">
        <v>102291.5</v>
      </c>
      <c r="C3" s="40">
        <v>107060</v>
      </c>
      <c r="D3" s="3"/>
      <c r="E3" s="22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37">
        <v>40614.5</v>
      </c>
      <c r="C4" s="40">
        <v>40301</v>
      </c>
      <c r="D4" s="3"/>
      <c r="E4" s="22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37">
        <v>53228.5</v>
      </c>
      <c r="C5" s="40">
        <v>53007</v>
      </c>
      <c r="D5" s="3"/>
      <c r="E5" s="22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37">
        <v>43896.5</v>
      </c>
      <c r="C6" s="40">
        <v>40460</v>
      </c>
      <c r="D6" s="3"/>
      <c r="E6" s="22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37">
        <v>68359.5</v>
      </c>
      <c r="C7" s="40">
        <v>60389</v>
      </c>
      <c r="D7" s="3"/>
      <c r="E7" s="22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37">
        <v>44854.5</v>
      </c>
      <c r="C8" s="40">
        <v>45702</v>
      </c>
      <c r="D8" s="3"/>
      <c r="E8" s="22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37">
        <v>58649</v>
      </c>
      <c r="C9" s="40">
        <v>61735</v>
      </c>
      <c r="D9" s="3"/>
      <c r="E9" s="22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38">
        <v>278196.5</v>
      </c>
      <c r="C10" s="41">
        <v>276854</v>
      </c>
      <c r="D10" s="3"/>
      <c r="E10" s="22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38">
        <v>383933.5</v>
      </c>
      <c r="C11" s="41">
        <v>399988</v>
      </c>
      <c r="D11" s="3"/>
      <c r="E11" s="22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38">
        <v>127707</v>
      </c>
      <c r="C12" s="41">
        <v>127628</v>
      </c>
      <c r="D12" s="3"/>
      <c r="E12" s="22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37">
        <v>39503</v>
      </c>
      <c r="C13" s="40">
        <v>39961</v>
      </c>
      <c r="D13" s="3"/>
      <c r="E13" s="22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37">
        <v>18145.5</v>
      </c>
      <c r="C14" s="40">
        <v>17634</v>
      </c>
      <c r="D14" s="3"/>
      <c r="E14" s="22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37">
        <v>38255</v>
      </c>
      <c r="C15" s="40">
        <v>38090</v>
      </c>
      <c r="D15" s="3"/>
      <c r="E15" s="22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37">
        <v>47479</v>
      </c>
      <c r="C16" s="40">
        <v>49049</v>
      </c>
      <c r="D16" s="3"/>
      <c r="E16" s="22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37">
        <v>36107.5</v>
      </c>
      <c r="C17" s="40">
        <v>32517</v>
      </c>
      <c r="D17" s="3"/>
      <c r="E17" s="22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37">
        <v>125908.5</v>
      </c>
      <c r="C18" s="40">
        <v>120920</v>
      </c>
      <c r="D18" s="3"/>
      <c r="E18" s="22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37">
        <v>30665</v>
      </c>
      <c r="C19" s="40">
        <v>31249</v>
      </c>
      <c r="D19" s="3"/>
      <c r="E19" s="22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37">
        <v>28042.5</v>
      </c>
      <c r="C20" s="40">
        <v>27099</v>
      </c>
      <c r="D20" s="3"/>
      <c r="E20" s="22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37">
        <v>19705.5</v>
      </c>
      <c r="C21" s="40">
        <v>13193</v>
      </c>
      <c r="D21" s="3"/>
      <c r="E21" s="22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39">
        <v>22226</v>
      </c>
      <c r="C22" s="42">
        <v>24028</v>
      </c>
      <c r="D22" s="3"/>
      <c r="E22" s="22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39">
        <v>28571</v>
      </c>
      <c r="C23" s="42">
        <v>26955</v>
      </c>
      <c r="D23" s="3"/>
      <c r="E23" s="22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37">
        <v>44825.5</v>
      </c>
      <c r="C24" s="40">
        <v>44563</v>
      </c>
      <c r="D24" s="3"/>
      <c r="E24" s="22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7">
        <f>SUM(B3:B24)</f>
        <v>1681165</v>
      </c>
      <c r="C25" s="17">
        <f>SUM(C3:C24)</f>
        <v>1678382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2022-11-30T05:46:07Z</cp:lastPrinted>
  <dcterms:created xsi:type="dcterms:W3CDTF">2003-07-30T02:22:18Z</dcterms:created>
  <dcterms:modified xsi:type="dcterms:W3CDTF">2022-12-28T05:08:04Z</dcterms:modified>
  <cp:category/>
  <cp:version/>
  <cp:contentType/>
  <cp:contentStatus/>
</cp:coreProperties>
</file>